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pankas\Desktop\"/>
    </mc:Choice>
  </mc:AlternateContent>
  <bookViews>
    <workbookView xWindow="0" yWindow="0" windowWidth="21570" windowHeight="10095"/>
  </bookViews>
  <sheets>
    <sheet name="List1" sheetId="3" r:id="rId1"/>
  </sheets>
  <definedNames>
    <definedName name="_xlnm.Print_Titles" localSheetId="0">List1!$5:$5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23" i="3" l="1"/>
  <c r="F23" i="3"/>
  <c r="H24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6" i="3"/>
  <c r="I23" i="3" l="1"/>
  <c r="I24" i="3" s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6" i="3"/>
  <c r="K23" i="3" l="1"/>
  <c r="K24" i="3" s="1"/>
  <c r="J23" i="3"/>
  <c r="J24" i="3" s="1"/>
  <c r="E21" i="3"/>
  <c r="E20" i="3"/>
  <c r="E19" i="3"/>
  <c r="E18" i="3"/>
  <c r="E17" i="3"/>
  <c r="E16" i="3"/>
  <c r="E10" i="3"/>
  <c r="E9" i="3"/>
  <c r="E8" i="3"/>
  <c r="E15" i="3"/>
  <c r="E14" i="3"/>
  <c r="E13" i="3"/>
  <c r="E12" i="3"/>
  <c r="E7" i="3"/>
  <c r="E11" i="3"/>
  <c r="E6" i="3"/>
</calcChain>
</file>

<file path=xl/sharedStrings.xml><?xml version="1.0" encoding="utf-8"?>
<sst xmlns="http://schemas.openxmlformats.org/spreadsheetml/2006/main" count="53" uniqueCount="37">
  <si>
    <t>Žižkov</t>
  </si>
  <si>
    <t>ČESKOBRATRSKÁ 7</t>
  </si>
  <si>
    <t>ČESKOBRATRSKÁ 9</t>
  </si>
  <si>
    <t>ČESKOBRATRSKÁ 11</t>
  </si>
  <si>
    <t>ROKYCANOVA 18</t>
  </si>
  <si>
    <t>SABINOVA 8</t>
  </si>
  <si>
    <t>SABINOVA 10</t>
  </si>
  <si>
    <t>JESENIOVA 25</t>
  </si>
  <si>
    <t>JESENIOVA 31</t>
  </si>
  <si>
    <t>JESENIOVA 33</t>
  </si>
  <si>
    <t>JESENIOVA 35</t>
  </si>
  <si>
    <t>OSTROMEČSKÁ 3</t>
  </si>
  <si>
    <t>OSTROMEČSKÁ 5</t>
  </si>
  <si>
    <t>K.Ú.</t>
  </si>
  <si>
    <t>č. pop.</t>
  </si>
  <si>
    <t xml:space="preserve"> bytů</t>
  </si>
  <si>
    <r>
      <t xml:space="preserve">plocha </t>
    </r>
    <r>
      <rPr>
        <b/>
        <sz val="9"/>
        <color theme="1"/>
        <rFont val="Calibri"/>
        <family val="2"/>
        <charset val="238"/>
        <scheme val="minor"/>
      </rPr>
      <t>(m2)</t>
    </r>
  </si>
  <si>
    <t>orientační termín privatizace</t>
  </si>
  <si>
    <t xml:space="preserve">  název ulice</t>
  </si>
  <si>
    <t xml:space="preserve">celkem  </t>
  </si>
  <si>
    <t>JESENIOVA 15, 17</t>
  </si>
  <si>
    <t>511, 431</t>
  </si>
  <si>
    <t>519, 518</t>
  </si>
  <si>
    <t>JESENIOVA 19, 23</t>
  </si>
  <si>
    <t>JESENIOVA 27, 29</t>
  </si>
  <si>
    <t>846, 909</t>
  </si>
  <si>
    <t>446, 450 449</t>
  </si>
  <si>
    <t>JESENIOVA 37, 39, 41</t>
  </si>
  <si>
    <t>ZMČ září 2018</t>
  </si>
  <si>
    <t>ZMČ červen 2018</t>
  </si>
  <si>
    <t>očekávaná skutečnost prodeje bytů 80%</t>
  </si>
  <si>
    <t>SLEVA                                 20 % + 5 %</t>
  </si>
  <si>
    <t>SLEVA                               20 % + 10 %</t>
  </si>
  <si>
    <t xml:space="preserve">SLEVA                                 20 % </t>
  </si>
  <si>
    <t>SLEVA                            0 %</t>
  </si>
  <si>
    <t>Privatizace - přehled aktuálních slev</t>
  </si>
  <si>
    <t>Průměrná cena dle znaleckých posudků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</si>
</sst>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64" fontId="0" fillId="0" borderId="16" xfId="0" applyNumberFormat="1" applyFont="1" applyBorder="1" applyAlignment="1">
      <alignment horizontal="right" indent="1"/>
    </xf>
    <xf numFmtId="164" fontId="0" fillId="2" borderId="22" xfId="0" applyNumberFormat="1" applyFont="1" applyFill="1" applyBorder="1" applyAlignment="1">
      <alignment horizontal="right" indent="1"/>
    </xf>
    <xf numFmtId="164" fontId="0" fillId="3" borderId="16" xfId="0" applyNumberFormat="1" applyFont="1" applyFill="1" applyBorder="1" applyAlignment="1">
      <alignment horizontal="right" indent="1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right" indent="1"/>
    </xf>
    <xf numFmtId="164" fontId="0" fillId="2" borderId="23" xfId="0" applyNumberFormat="1" applyFont="1" applyFill="1" applyBorder="1" applyAlignment="1">
      <alignment horizontal="right" indent="1"/>
    </xf>
    <xf numFmtId="164" fontId="0" fillId="3" borderId="17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right" indent="1"/>
    </xf>
    <xf numFmtId="164" fontId="0" fillId="2" borderId="24" xfId="0" applyNumberFormat="1" applyFont="1" applyFill="1" applyBorder="1" applyAlignment="1">
      <alignment horizontal="right" indent="1"/>
    </xf>
    <xf numFmtId="164" fontId="0" fillId="3" borderId="18" xfId="0" applyNumberFormat="1" applyFont="1" applyFill="1" applyBorder="1" applyAlignment="1">
      <alignment horizontal="right" indent="1"/>
    </xf>
    <xf numFmtId="164" fontId="0" fillId="2" borderId="16" xfId="0" applyNumberFormat="1" applyFont="1" applyFill="1" applyBorder="1" applyAlignment="1">
      <alignment horizontal="right" indent="1"/>
    </xf>
    <xf numFmtId="164" fontId="0" fillId="2" borderId="17" xfId="0" applyNumberFormat="1" applyFont="1" applyFill="1" applyBorder="1" applyAlignment="1">
      <alignment horizontal="right" indent="1"/>
    </xf>
    <xf numFmtId="164" fontId="0" fillId="2" borderId="18" xfId="0" applyNumberFormat="1" applyFont="1" applyFill="1" applyBorder="1" applyAlignment="1">
      <alignment horizontal="right" inden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center" vertical="center" wrapText="1"/>
    </xf>
    <xf numFmtId="0" fontId="0" fillId="2" borderId="0" xfId="0" applyFont="1" applyFill="1" applyAlignment="1">
      <alignment horizontal="right" indent="1"/>
    </xf>
    <xf numFmtId="0" fontId="0" fillId="3" borderId="0" xfId="0" applyFont="1" applyFill="1" applyAlignment="1">
      <alignment horizontal="right" indent="1"/>
    </xf>
    <xf numFmtId="164" fontId="0" fillId="0" borderId="0" xfId="0" applyNumberFormat="1" applyFont="1"/>
    <xf numFmtId="0" fontId="1" fillId="4" borderId="14" xfId="0" applyFont="1" applyFill="1" applyBorder="1" applyAlignment="1">
      <alignment horizontal="center" vertical="center" wrapText="1"/>
    </xf>
    <xf numFmtId="164" fontId="0" fillId="4" borderId="22" xfId="0" applyNumberFormat="1" applyFont="1" applyFill="1" applyBorder="1" applyAlignment="1">
      <alignment horizontal="right" indent="1"/>
    </xf>
    <xf numFmtId="164" fontId="0" fillId="4" borderId="23" xfId="0" applyNumberFormat="1" applyFont="1" applyFill="1" applyBorder="1" applyAlignment="1">
      <alignment horizontal="right" indent="1"/>
    </xf>
    <xf numFmtId="164" fontId="0" fillId="4" borderId="24" xfId="0" applyNumberFormat="1" applyFont="1" applyFill="1" applyBorder="1" applyAlignment="1">
      <alignment horizontal="right" indent="1"/>
    </xf>
    <xf numFmtId="164" fontId="0" fillId="4" borderId="16" xfId="0" applyNumberFormat="1" applyFont="1" applyFill="1" applyBorder="1" applyAlignment="1">
      <alignment horizontal="right" indent="1"/>
    </xf>
    <xf numFmtId="164" fontId="0" fillId="4" borderId="17" xfId="0" applyNumberFormat="1" applyFont="1" applyFill="1" applyBorder="1" applyAlignment="1">
      <alignment horizontal="right" indent="1"/>
    </xf>
    <xf numFmtId="164" fontId="0" fillId="4" borderId="18" xfId="0" applyNumberFormat="1" applyFont="1" applyFill="1" applyBorder="1" applyAlignment="1">
      <alignment horizontal="right" indent="1"/>
    </xf>
    <xf numFmtId="49" fontId="1" fillId="4" borderId="0" xfId="0" applyNumberFormat="1" applyFont="1" applyFill="1" applyBorder="1" applyAlignment="1">
      <alignment horizontal="right" vertical="center" wrapText="1" indent="1"/>
    </xf>
    <xf numFmtId="49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right" indent="1"/>
    </xf>
    <xf numFmtId="164" fontId="0" fillId="4" borderId="0" xfId="0" applyNumberFormat="1" applyFont="1" applyFill="1" applyAlignment="1">
      <alignment horizontal="right" indent="1"/>
    </xf>
    <xf numFmtId="164" fontId="0" fillId="2" borderId="0" xfId="0" applyNumberFormat="1" applyFont="1" applyFill="1" applyAlignment="1">
      <alignment horizontal="right" indent="1"/>
    </xf>
    <xf numFmtId="164" fontId="0" fillId="3" borderId="0" xfId="0" applyNumberFormat="1" applyFont="1" applyFill="1" applyAlignment="1">
      <alignment horizontal="right" indent="1"/>
    </xf>
    <xf numFmtId="3" fontId="0" fillId="0" borderId="0" xfId="0" applyNumberFormat="1" applyFont="1"/>
    <xf numFmtId="164" fontId="1" fillId="0" borderId="0" xfId="0" applyNumberFormat="1" applyFont="1"/>
    <xf numFmtId="164" fontId="1" fillId="4" borderId="0" xfId="0" applyNumberFormat="1" applyFont="1" applyFill="1"/>
    <xf numFmtId="164" fontId="1" fillId="2" borderId="0" xfId="0" applyNumberFormat="1" applyFont="1" applyFill="1"/>
    <xf numFmtId="164" fontId="1" fillId="3" borderId="0" xfId="0" applyNumberFormat="1" applyFont="1" applyFill="1"/>
    <xf numFmtId="0" fontId="4" fillId="0" borderId="0" xfId="0" applyFont="1" applyAlignment="1">
      <alignment horizont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abSelected="1" zoomScaleNormal="100" workbookViewId="0">
      <selection activeCell="A25" sqref="A25"/>
    </sheetView>
  </sheetViews>
  <sheetFormatPr defaultRowHeight="15" x14ac:dyDescent="0.25"/>
  <cols>
    <col min="1" max="1" width="11.7109375" style="24" customWidth="1"/>
    <col min="2" max="2" width="11.42578125" style="24" bestFit="1" customWidth="1"/>
    <col min="3" max="3" width="20.7109375" style="24" bestFit="1" customWidth="1"/>
    <col min="4" max="4" width="5.7109375" style="24" bestFit="1" customWidth="1"/>
    <col min="5" max="5" width="11.5703125" style="24" customWidth="1"/>
    <col min="6" max="6" width="10.7109375" style="24" bestFit="1" customWidth="1"/>
    <col min="7" max="8" width="18.140625" style="24" customWidth="1"/>
    <col min="9" max="9" width="21" style="24" customWidth="1"/>
    <col min="10" max="10" width="16.85546875" style="24" customWidth="1"/>
    <col min="11" max="11" width="18" style="24" customWidth="1"/>
    <col min="12" max="12" width="9.140625" style="24"/>
    <col min="13" max="13" width="5.85546875" style="24" customWidth="1"/>
    <col min="14" max="16384" width="9.140625" style="24"/>
  </cols>
  <sheetData>
    <row r="2" spans="1:11" ht="15.75" x14ac:dyDescent="0.25">
      <c r="A2" s="71" t="s">
        <v>35</v>
      </c>
      <c r="B2" s="71"/>
      <c r="C2" s="71"/>
      <c r="D2" s="71"/>
      <c r="E2" s="71"/>
      <c r="F2" s="71"/>
      <c r="G2" s="71"/>
      <c r="H2" s="20"/>
      <c r="I2" s="20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1" ht="60.75" thickBot="1" x14ac:dyDescent="0.3">
      <c r="A5" s="8" t="s">
        <v>13</v>
      </c>
      <c r="B5" s="9" t="s">
        <v>14</v>
      </c>
      <c r="C5" s="10" t="s">
        <v>18</v>
      </c>
      <c r="D5" s="9" t="s">
        <v>15</v>
      </c>
      <c r="E5" s="11" t="s">
        <v>30</v>
      </c>
      <c r="F5" s="9" t="s">
        <v>16</v>
      </c>
      <c r="G5" s="18" t="s">
        <v>17</v>
      </c>
      <c r="H5" s="23" t="s">
        <v>34</v>
      </c>
      <c r="I5" s="49" t="s">
        <v>33</v>
      </c>
      <c r="J5" s="21" t="s">
        <v>31</v>
      </c>
      <c r="K5" s="22" t="s">
        <v>32</v>
      </c>
    </row>
    <row r="6" spans="1:11" ht="17.100000000000001" customHeight="1" x14ac:dyDescent="0.25">
      <c r="A6" s="3" t="s">
        <v>0</v>
      </c>
      <c r="B6" s="12" t="s">
        <v>21</v>
      </c>
      <c r="C6" s="4" t="s">
        <v>20</v>
      </c>
      <c r="D6" s="25">
        <v>46</v>
      </c>
      <c r="E6" s="25">
        <f t="shared" ref="E6:E11" si="0">D6*0.8</f>
        <v>36.800000000000004</v>
      </c>
      <c r="F6" s="26">
        <v>2510.7200000000003</v>
      </c>
      <c r="G6" s="76" t="s">
        <v>29</v>
      </c>
      <c r="H6" s="27">
        <f t="shared" ref="H6:H21" si="1">F6*$F$24</f>
        <v>81101277.440000013</v>
      </c>
      <c r="I6" s="50">
        <f t="shared" ref="I6:I21" si="2">F6*$F$24*0.8</f>
        <v>64881021.952000014</v>
      </c>
      <c r="J6" s="28">
        <f t="shared" ref="J6:J21" si="3">F6*$F$24*0.75</f>
        <v>60825958.080000013</v>
      </c>
      <c r="K6" s="29">
        <f t="shared" ref="K6:K21" si="4">F6*$F$24*0.7</f>
        <v>56770894.208000004</v>
      </c>
    </row>
    <row r="7" spans="1:11" ht="17.100000000000001" customHeight="1" x14ac:dyDescent="0.25">
      <c r="A7" s="5" t="s">
        <v>0</v>
      </c>
      <c r="B7" s="13">
        <v>508</v>
      </c>
      <c r="C7" s="2" t="s">
        <v>7</v>
      </c>
      <c r="D7" s="30">
        <v>22</v>
      </c>
      <c r="E7" s="30">
        <f t="shared" si="0"/>
        <v>17.600000000000001</v>
      </c>
      <c r="F7" s="31">
        <v>1409.68</v>
      </c>
      <c r="G7" s="77"/>
      <c r="H7" s="32">
        <f t="shared" si="1"/>
        <v>45535483.359999999</v>
      </c>
      <c r="I7" s="51">
        <f t="shared" si="2"/>
        <v>36428386.688000001</v>
      </c>
      <c r="J7" s="33">
        <f t="shared" si="3"/>
        <v>34151612.519999996</v>
      </c>
      <c r="K7" s="34">
        <f t="shared" si="4"/>
        <v>31874838.351999998</v>
      </c>
    </row>
    <row r="8" spans="1:11" ht="17.100000000000001" customHeight="1" x14ac:dyDescent="0.25">
      <c r="A8" s="5" t="s">
        <v>0</v>
      </c>
      <c r="B8" s="13" t="s">
        <v>26</v>
      </c>
      <c r="C8" s="2" t="s">
        <v>27</v>
      </c>
      <c r="D8" s="30">
        <v>77</v>
      </c>
      <c r="E8" s="30">
        <f t="shared" si="0"/>
        <v>61.6</v>
      </c>
      <c r="F8" s="31">
        <v>4122.72</v>
      </c>
      <c r="G8" s="77"/>
      <c r="H8" s="32">
        <f t="shared" si="1"/>
        <v>133172101.44000001</v>
      </c>
      <c r="I8" s="51">
        <f t="shared" si="2"/>
        <v>106537681.15200001</v>
      </c>
      <c r="J8" s="33">
        <f t="shared" si="3"/>
        <v>99879076.080000013</v>
      </c>
      <c r="K8" s="34">
        <f t="shared" si="4"/>
        <v>93220471.008000001</v>
      </c>
    </row>
    <row r="9" spans="1:11" ht="17.100000000000001" customHeight="1" x14ac:dyDescent="0.25">
      <c r="A9" s="5" t="s">
        <v>0</v>
      </c>
      <c r="B9" s="13">
        <v>448</v>
      </c>
      <c r="C9" s="2" t="s">
        <v>11</v>
      </c>
      <c r="D9" s="30">
        <v>29</v>
      </c>
      <c r="E9" s="30">
        <f t="shared" si="0"/>
        <v>23.200000000000003</v>
      </c>
      <c r="F9" s="31">
        <v>1808.4</v>
      </c>
      <c r="G9" s="77"/>
      <c r="H9" s="32">
        <f t="shared" si="1"/>
        <v>58414936.800000004</v>
      </c>
      <c r="I9" s="51">
        <f t="shared" si="2"/>
        <v>46731949.440000005</v>
      </c>
      <c r="J9" s="33">
        <f t="shared" si="3"/>
        <v>43811202.600000001</v>
      </c>
      <c r="K9" s="34">
        <f t="shared" si="4"/>
        <v>40890455.759999998</v>
      </c>
    </row>
    <row r="10" spans="1:11" ht="17.100000000000001" customHeight="1" thickBot="1" x14ac:dyDescent="0.3">
      <c r="A10" s="6" t="s">
        <v>0</v>
      </c>
      <c r="B10" s="14">
        <v>395</v>
      </c>
      <c r="C10" s="7" t="s">
        <v>12</v>
      </c>
      <c r="D10" s="35">
        <v>22</v>
      </c>
      <c r="E10" s="35">
        <f t="shared" si="0"/>
        <v>17.600000000000001</v>
      </c>
      <c r="F10" s="36">
        <v>1414.16</v>
      </c>
      <c r="G10" s="78"/>
      <c r="H10" s="37">
        <f t="shared" si="1"/>
        <v>45680196.32</v>
      </c>
      <c r="I10" s="52">
        <f t="shared" si="2"/>
        <v>36544157.056000002</v>
      </c>
      <c r="J10" s="38">
        <f t="shared" si="3"/>
        <v>34260147.240000002</v>
      </c>
      <c r="K10" s="39">
        <f t="shared" si="4"/>
        <v>31976137.423999999</v>
      </c>
    </row>
    <row r="11" spans="1:11" ht="17.100000000000001" customHeight="1" x14ac:dyDescent="0.25">
      <c r="A11" s="3" t="s">
        <v>0</v>
      </c>
      <c r="B11" s="12" t="s">
        <v>22</v>
      </c>
      <c r="C11" s="4" t="s">
        <v>23</v>
      </c>
      <c r="D11" s="25">
        <v>57</v>
      </c>
      <c r="E11" s="25">
        <f t="shared" si="0"/>
        <v>45.6</v>
      </c>
      <c r="F11" s="26">
        <v>3454.16</v>
      </c>
      <c r="G11" s="79" t="s">
        <v>28</v>
      </c>
      <c r="H11" s="27">
        <f t="shared" si="1"/>
        <v>111576276.31999999</v>
      </c>
      <c r="I11" s="50">
        <f t="shared" si="2"/>
        <v>89261021.055999994</v>
      </c>
      <c r="J11" s="40">
        <f t="shared" si="3"/>
        <v>83682207.239999995</v>
      </c>
      <c r="K11" s="29">
        <f t="shared" si="4"/>
        <v>78103393.423999995</v>
      </c>
    </row>
    <row r="12" spans="1:11" ht="17.100000000000001" customHeight="1" x14ac:dyDescent="0.25">
      <c r="A12" s="5" t="s">
        <v>0</v>
      </c>
      <c r="B12" s="19" t="s">
        <v>25</v>
      </c>
      <c r="C12" s="2" t="s">
        <v>24</v>
      </c>
      <c r="D12" s="30">
        <v>46</v>
      </c>
      <c r="E12" s="30">
        <f t="shared" ref="E12:E15" si="5">D12*0.8</f>
        <v>36.800000000000004</v>
      </c>
      <c r="F12" s="31">
        <v>1243</v>
      </c>
      <c r="G12" s="80"/>
      <c r="H12" s="32">
        <f t="shared" si="1"/>
        <v>40151386</v>
      </c>
      <c r="I12" s="51">
        <f t="shared" si="2"/>
        <v>32121108.800000001</v>
      </c>
      <c r="J12" s="41">
        <f t="shared" si="3"/>
        <v>30113539.5</v>
      </c>
      <c r="K12" s="34">
        <f t="shared" si="4"/>
        <v>28105970.199999999</v>
      </c>
    </row>
    <row r="13" spans="1:11" ht="17.100000000000001" customHeight="1" x14ac:dyDescent="0.25">
      <c r="A13" s="5" t="s">
        <v>0</v>
      </c>
      <c r="B13" s="13">
        <v>1063</v>
      </c>
      <c r="C13" s="2" t="s">
        <v>8</v>
      </c>
      <c r="D13" s="30">
        <v>31</v>
      </c>
      <c r="E13" s="30">
        <f t="shared" si="5"/>
        <v>24.8</v>
      </c>
      <c r="F13" s="31">
        <v>1601.7600000000002</v>
      </c>
      <c r="G13" s="80"/>
      <c r="H13" s="32">
        <f t="shared" si="1"/>
        <v>51740051.520000011</v>
      </c>
      <c r="I13" s="51">
        <f t="shared" si="2"/>
        <v>41392041.216000013</v>
      </c>
      <c r="J13" s="41">
        <f t="shared" si="3"/>
        <v>38805038.640000008</v>
      </c>
      <c r="K13" s="34">
        <f t="shared" si="4"/>
        <v>36218036.064000003</v>
      </c>
    </row>
    <row r="14" spans="1:11" ht="17.100000000000001" customHeight="1" x14ac:dyDescent="0.25">
      <c r="A14" s="5" t="s">
        <v>0</v>
      </c>
      <c r="B14" s="13">
        <v>1045</v>
      </c>
      <c r="C14" s="2" t="s">
        <v>9</v>
      </c>
      <c r="D14" s="30">
        <v>29</v>
      </c>
      <c r="E14" s="30">
        <f t="shared" si="5"/>
        <v>23.200000000000003</v>
      </c>
      <c r="F14" s="31">
        <v>1794.7200000000003</v>
      </c>
      <c r="G14" s="80"/>
      <c r="H14" s="32">
        <f t="shared" si="1"/>
        <v>57973045.440000005</v>
      </c>
      <c r="I14" s="51">
        <f t="shared" si="2"/>
        <v>46378436.352000006</v>
      </c>
      <c r="J14" s="41">
        <f t="shared" si="3"/>
        <v>43479784.080000006</v>
      </c>
      <c r="K14" s="34">
        <f t="shared" si="4"/>
        <v>40581131.807999998</v>
      </c>
    </row>
    <row r="15" spans="1:11" ht="17.100000000000001" customHeight="1" thickBot="1" x14ac:dyDescent="0.3">
      <c r="A15" s="6" t="s">
        <v>0</v>
      </c>
      <c r="B15" s="14">
        <v>1046</v>
      </c>
      <c r="C15" s="7" t="s">
        <v>10</v>
      </c>
      <c r="D15" s="35">
        <v>22</v>
      </c>
      <c r="E15" s="35">
        <f t="shared" si="5"/>
        <v>17.600000000000001</v>
      </c>
      <c r="F15" s="36">
        <v>1410.88</v>
      </c>
      <c r="G15" s="81"/>
      <c r="H15" s="37">
        <f t="shared" si="1"/>
        <v>45574245.760000005</v>
      </c>
      <c r="I15" s="52">
        <f t="shared" si="2"/>
        <v>36459396.608000003</v>
      </c>
      <c r="J15" s="42">
        <f t="shared" si="3"/>
        <v>34180684.320000008</v>
      </c>
      <c r="K15" s="39">
        <f t="shared" si="4"/>
        <v>31901972.032000002</v>
      </c>
    </row>
    <row r="16" spans="1:11" ht="17.100000000000001" customHeight="1" x14ac:dyDescent="0.25">
      <c r="A16" s="3" t="s">
        <v>0</v>
      </c>
      <c r="B16" s="12">
        <v>272</v>
      </c>
      <c r="C16" s="4" t="s">
        <v>1</v>
      </c>
      <c r="D16" s="25">
        <v>22</v>
      </c>
      <c r="E16" s="25">
        <f t="shared" ref="E16:E21" si="6">D16*0.4</f>
        <v>8.8000000000000007</v>
      </c>
      <c r="F16" s="26">
        <v>1210.9280000000001</v>
      </c>
      <c r="G16" s="72" t="s">
        <v>28</v>
      </c>
      <c r="H16" s="27">
        <f t="shared" si="1"/>
        <v>39115396.256000005</v>
      </c>
      <c r="I16" s="53">
        <f t="shared" si="2"/>
        <v>31292317.004800007</v>
      </c>
      <c r="J16" s="28">
        <f t="shared" si="3"/>
        <v>29336547.192000002</v>
      </c>
      <c r="K16" s="29">
        <f t="shared" si="4"/>
        <v>27380777.3792</v>
      </c>
    </row>
    <row r="17" spans="1:11" ht="17.100000000000001" customHeight="1" x14ac:dyDescent="0.25">
      <c r="A17" s="5" t="s">
        <v>0</v>
      </c>
      <c r="B17" s="13">
        <v>274</v>
      </c>
      <c r="C17" s="2" t="s">
        <v>2</v>
      </c>
      <c r="D17" s="30">
        <v>21</v>
      </c>
      <c r="E17" s="43">
        <f t="shared" si="6"/>
        <v>8.4</v>
      </c>
      <c r="F17" s="31">
        <v>1118.376</v>
      </c>
      <c r="G17" s="73"/>
      <c r="H17" s="32">
        <f t="shared" si="1"/>
        <v>36125781.552000001</v>
      </c>
      <c r="I17" s="54">
        <f t="shared" si="2"/>
        <v>28900625.241600003</v>
      </c>
      <c r="J17" s="33">
        <f t="shared" si="3"/>
        <v>27094336.164000001</v>
      </c>
      <c r="K17" s="34">
        <f t="shared" si="4"/>
        <v>25288047.086399999</v>
      </c>
    </row>
    <row r="18" spans="1:11" ht="17.100000000000001" customHeight="1" x14ac:dyDescent="0.25">
      <c r="A18" s="5" t="s">
        <v>0</v>
      </c>
      <c r="B18" s="13">
        <v>276</v>
      </c>
      <c r="C18" s="2" t="s">
        <v>3</v>
      </c>
      <c r="D18" s="30">
        <v>30</v>
      </c>
      <c r="E18" s="43">
        <f t="shared" si="6"/>
        <v>12</v>
      </c>
      <c r="F18" s="31">
        <v>1539.7840000000001</v>
      </c>
      <c r="G18" s="73"/>
      <c r="H18" s="32">
        <f t="shared" si="1"/>
        <v>49738102.768000007</v>
      </c>
      <c r="I18" s="54">
        <f t="shared" si="2"/>
        <v>39790482.214400008</v>
      </c>
      <c r="J18" s="33">
        <f t="shared" si="3"/>
        <v>37303577.076000005</v>
      </c>
      <c r="K18" s="34">
        <f t="shared" si="4"/>
        <v>34816671.937600002</v>
      </c>
    </row>
    <row r="19" spans="1:11" ht="17.100000000000001" customHeight="1" x14ac:dyDescent="0.25">
      <c r="A19" s="5" t="s">
        <v>0</v>
      </c>
      <c r="B19" s="13">
        <v>279</v>
      </c>
      <c r="C19" s="2" t="s">
        <v>4</v>
      </c>
      <c r="D19" s="30">
        <v>48</v>
      </c>
      <c r="E19" s="43">
        <f t="shared" si="6"/>
        <v>19.200000000000003</v>
      </c>
      <c r="F19" s="31">
        <v>2263.96</v>
      </c>
      <c r="G19" s="73"/>
      <c r="H19" s="32">
        <f t="shared" si="1"/>
        <v>73130435.920000002</v>
      </c>
      <c r="I19" s="54">
        <f t="shared" si="2"/>
        <v>58504348.736000001</v>
      </c>
      <c r="J19" s="33">
        <f t="shared" si="3"/>
        <v>54847826.939999998</v>
      </c>
      <c r="K19" s="34">
        <f t="shared" si="4"/>
        <v>51191305.144000001</v>
      </c>
    </row>
    <row r="20" spans="1:11" ht="17.100000000000001" customHeight="1" x14ac:dyDescent="0.25">
      <c r="A20" s="5" t="s">
        <v>0</v>
      </c>
      <c r="B20" s="13">
        <v>278</v>
      </c>
      <c r="C20" s="2" t="s">
        <v>5</v>
      </c>
      <c r="D20" s="30">
        <v>23</v>
      </c>
      <c r="E20" s="43">
        <f t="shared" si="6"/>
        <v>9.2000000000000011</v>
      </c>
      <c r="F20" s="31">
        <v>1681.8080000000002</v>
      </c>
      <c r="G20" s="73"/>
      <c r="H20" s="32">
        <f t="shared" si="1"/>
        <v>54325762.01600001</v>
      </c>
      <c r="I20" s="54">
        <f t="shared" si="2"/>
        <v>43460609.61280001</v>
      </c>
      <c r="J20" s="33">
        <f t="shared" si="3"/>
        <v>40744321.512000009</v>
      </c>
      <c r="K20" s="34">
        <f t="shared" si="4"/>
        <v>38028033.411200002</v>
      </c>
    </row>
    <row r="21" spans="1:11" ht="17.100000000000001" customHeight="1" thickBot="1" x14ac:dyDescent="0.3">
      <c r="A21" s="6" t="s">
        <v>0</v>
      </c>
      <c r="B21" s="14">
        <v>277</v>
      </c>
      <c r="C21" s="7" t="s">
        <v>6</v>
      </c>
      <c r="D21" s="35">
        <v>23</v>
      </c>
      <c r="E21" s="35">
        <f t="shared" si="6"/>
        <v>9.2000000000000011</v>
      </c>
      <c r="F21" s="36">
        <v>1223.9360000000001</v>
      </c>
      <c r="G21" s="74"/>
      <c r="H21" s="37">
        <f t="shared" si="1"/>
        <v>39535580.672000006</v>
      </c>
      <c r="I21" s="55">
        <f t="shared" si="2"/>
        <v>31628464.537600007</v>
      </c>
      <c r="J21" s="38">
        <f t="shared" si="3"/>
        <v>29651685.504000004</v>
      </c>
      <c r="K21" s="39">
        <f t="shared" si="4"/>
        <v>27674906.470400002</v>
      </c>
    </row>
    <row r="22" spans="1:11" ht="24" customHeight="1" x14ac:dyDescent="0.25">
      <c r="A22" s="15"/>
      <c r="B22" s="16"/>
      <c r="C22" s="15"/>
      <c r="D22" s="44"/>
      <c r="E22" s="44"/>
      <c r="F22" s="45"/>
      <c r="G22" s="17"/>
      <c r="H22" s="17"/>
      <c r="I22" s="56"/>
      <c r="J22" s="46"/>
      <c r="K22" s="47"/>
    </row>
    <row r="23" spans="1:11" ht="15.75" x14ac:dyDescent="0.25">
      <c r="C23" s="57"/>
      <c r="D23" s="58">
        <f>SUM(D6:D22)</f>
        <v>548</v>
      </c>
      <c r="E23" s="59"/>
      <c r="F23" s="60">
        <f>SUM(F6:F22)</f>
        <v>29808.992000000002</v>
      </c>
      <c r="G23" s="61" t="s">
        <v>19</v>
      </c>
      <c r="H23" s="62">
        <f>SUM(H6:H21)</f>
        <v>962890059.58400023</v>
      </c>
      <c r="I23" s="63">
        <f>SUM(I6:I21)</f>
        <v>770312047.66720021</v>
      </c>
      <c r="J23" s="64">
        <f>SUM(J6:J21)</f>
        <v>722167544.68799984</v>
      </c>
      <c r="K23" s="65">
        <f>SUM(K6:K21)</f>
        <v>674023041.70880008</v>
      </c>
    </row>
    <row r="24" spans="1:11" ht="15.75" customHeight="1" x14ac:dyDescent="0.25">
      <c r="A24" s="75" t="s">
        <v>36</v>
      </c>
      <c r="B24" s="75"/>
      <c r="C24" s="75"/>
      <c r="D24" s="75"/>
      <c r="E24" s="75"/>
      <c r="F24" s="66">
        <v>32302</v>
      </c>
      <c r="H24" s="67">
        <f>H23/F23</f>
        <v>32302.000000000007</v>
      </c>
      <c r="I24" s="68">
        <f>I23/F23</f>
        <v>25841.600000000006</v>
      </c>
      <c r="J24" s="69">
        <f>J23/F23</f>
        <v>24226.499999999993</v>
      </c>
      <c r="K24" s="70">
        <f>K23/F23</f>
        <v>22611.4</v>
      </c>
    </row>
    <row r="25" spans="1:11" x14ac:dyDescent="0.25">
      <c r="J25" s="48"/>
    </row>
  </sheetData>
  <mergeCells count="5">
    <mergeCell ref="A2:G2"/>
    <mergeCell ref="G16:G21"/>
    <mergeCell ref="A24:E24"/>
    <mergeCell ref="G6:G10"/>
    <mergeCell ref="G11:G15"/>
  </mergeCells>
  <pageMargins left="0.35433070866141736" right="0.19685039370078741" top="0.39370078740157483" bottom="0.19685039370078741" header="0.23622047244094491" footer="0.1968503937007874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</dc:creator>
  <cp:lastModifiedBy>Šulcová Štěpánka (ÚMČ Praha 3)</cp:lastModifiedBy>
  <cp:lastPrinted>2018-06-12T11:39:28Z</cp:lastPrinted>
  <dcterms:created xsi:type="dcterms:W3CDTF">2016-08-24T13:35:10Z</dcterms:created>
  <dcterms:modified xsi:type="dcterms:W3CDTF">2018-06-14T11:59:12Z</dcterms:modified>
</cp:coreProperties>
</file>